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Anleitung" state="visible" r:id="rId4"/>
    <sheet sheetId="2" name="Daten" state="visible" r:id="rId5"/>
    <sheet sheetId="3" name="Dashboard" state="visible" r:id="rId6"/>
  </sheets>
  <calcPr calcId="171027" fullCalcOnLoad="1"/>
</workbook>
</file>

<file path=xl/sharedStrings.xml><?xml version="1.0" encoding="utf-8"?>
<sst xmlns="http://schemas.openxmlformats.org/spreadsheetml/2006/main" count="63" uniqueCount="56">
  <si>
    <t>KPI-Dashboard Vorlage</t>
  </si>
  <si>
    <t>von TICUS AI-Architekt · ticus-systeme.de/kpi-dashboard-excel</t>
  </si>
  <si>
    <t/>
  </si>
  <si>
    <t>So nutzen Sie die Vorlage</t>
  </si>
  <si>
    <t>1. Blatt „Daten“: Tragen Sie je Monat Ihre Zahlen in die weißen Felder ein. Die grauen Spalten rechnen von selbst.</t>
  </si>
  <si>
    <t>2. Die Werte für Januar bis Juni sind erfundene Beispielwerte. Überschreiben oder löschen Sie sie.</t>
  </si>
  <si>
    <t>3. Blatt „Dashboard“: Wählen Sie oben den Monat aus. Ist, Vormonat, Veränderung und Status erscheinen automatisch.</t>
  </si>
  <si>
    <t>4. Tragen Sie in der Spalte „Ziel“ Ihre eigenen Zielwerte ein. Der Status zeigt dann „erreicht“, „knapp“ oder „unter Ziel“.</t>
  </si>
  <si>
    <t>5. Diagramm: Markieren Sie im Blatt „Daten“ die Spalten Monat und Umsatz und fügen Sie über „Einfügen &gt; Diagramm“ ein Liniendiagramm ein.</t>
  </si>
  <si>
    <t>Was die Kennzahlen bedeuten</t>
  </si>
  <si>
    <t>Abschlussquote: Abschlüsse geteilt durch Erstgespräche. Wie viele Gespräche werden zu Aufträgen?</t>
  </si>
  <si>
    <t>Umsatz je Abschluss: Umsatz geteilt durch Abschlüsse. Wie groß ist ein Auftrag im Schnitt?</t>
  </si>
  <si>
    <t>Kosten je Anfrage: Marketingkosten geteilt durch Anfragen. Was kostet eine Anfrage?</t>
  </si>
  <si>
    <t>Wann Excel nicht mehr reicht</t>
  </si>
  <si>
    <t>Wenn die Zahlen aus mehreren Programmen kommen und jeden Monat abgetippt werden, wird die Pflege selbst zur Arbeit.</t>
  </si>
  <si>
    <t>Ein KPI-Dashboard, das die Zahlen selbst abholt: ticus-systeme.de/kpi-dashboard</t>
  </si>
  <si>
    <t>Monatszahlen: weiße Felder ausfüllen, graue rechnen von selbst</t>
  </si>
  <si>
    <t>Monat</t>
  </si>
  <si>
    <t>Umsatz (€)</t>
  </si>
  <si>
    <t>Anfragen</t>
  </si>
  <si>
    <t>Erstgespräche</t>
  </si>
  <si>
    <t>Abschlüsse</t>
  </si>
  <si>
    <t>Marketingkosten (€)</t>
  </si>
  <si>
    <t>Abschlussquote</t>
  </si>
  <si>
    <t>Umsatz je Abschluss (€)</t>
  </si>
  <si>
    <t>Kosten je Anfrage (€)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</si>
  <si>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</si>
  <si>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</si>
  <si>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</si>
  <si>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</si>
  <si>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</si>
  <si>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</si>
  <si>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</si>
  <si>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</si>
  <si>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</si>
  <si>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</si>
  <si>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</si>
  <si>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</si>
  <si>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</si>
  <si>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Januar bis Juni sind erfundene Beispielwerte. Bitte durch Ihre Zahlen ersetzen.</t>
  </si>
  <si>
    <t>KPI-Dashboard</t>
  </si>
  <si>
    <t>Monat auswählen:</t>
  </si>
  <si>
    <t>Kennzahl</t>
  </si>
  <si>
    <t>Ist</t>
  </si>
  <si>
    <t>Vormonat</t>
  </si>
  <si>
    <t>Veränderung</t>
  </si>
  <si>
    <t>Ziel</t>
  </si>
  <si>
    <t>Status</t>
  </si>
  <si>
    <t>Umsatz</t>
  </si>
  <si>
    <t>Umsatz je Abschluss</t>
  </si>
  <si>
    <t>Kosten je Anfrage</t>
  </si>
  <si>
    <t>Ziele in den hellen Feldern sind Beispiele. Tragen Sie Ihre eigenen ein.</t>
  </si>
  <si>
    <t>Bisher im Jahr</t>
  </si>
  <si>
    <t>Umsatz gesamt</t>
  </si>
  <si>
    <t>Abschlüsse gesamt</t>
  </si>
  <si>
    <t>Abschlussquote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</si>
</sst>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%"/>
    <numFmt numFmtId="166" formatCode="+0.0%;-0.0%;0.0%"/>
  </numFmts>
  <fonts count="9" x14ac:knownFonts="1">
    <font>
      <color theme="1"/>
      <family val="2"/>
      <scheme val="minor"/>
      <sz val="11"/>
      <name val="Calibri"/>
    </font>
    <font>
      <b/>
      <sz val="18"/>
    </font>
    <font>
      <color rgb="FF666666"/>
      <sz val="11"/>
    </font>
    <font>
      <sz val="11"/>
    </font>
    <font>
      <b/>
      <sz val="13"/>
    </font>
    <font>
      <b/>
      <color rgb="FFFFFFFF"/>
    </font>
    <font>
      <b/>
    </font>
    <font>
      <i/>
      <color rgb="FF888888"/>
    </font>
    <font>
      <b/>
      <sz val="20"/>
    </font>
  </fonts>
  <fills count="5">
    <fill>
      <patternFill patternType="none"/>
    </fill>
    <fill>
      <patternFill patternType="gray125"/>
    </fill>
    <fill>
      <patternFill patternType="solid">
        <fgColor rgb="FF17191E"/>
      </patternFill>
    </fill>
    <fill>
      <patternFill patternType="solid">
        <fgColor rgb="FFF2F2F0"/>
      </patternFill>
    </fill>
    <fill>
      <patternFill patternType="solid">
        <fgColor rgb="FFFFF3EA"/>
      </patternFill>
    </fill>
  </fills>
  <borders count="3">
    <border>
      <left/>
      <right/>
      <top/>
      <bottom/>
      <diagonal/>
    </border>
    <border>
      <left style="thin">
        <color rgb="FFF96405"/>
      </left>
      <right style="thin">
        <color rgb="FFF96405"/>
      </right>
      <top style="thin">
        <color rgb="FFF96405"/>
      </top>
      <bottom style="thin">
        <color rgb="FFF96405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 applyAlignment="1">
      <alignment vertical="center" wrapText="1"/>
    </xf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0" fontId="8" fillId="0" borderId="0" xfId="0" applyFont="1"/>
    <xf numFmtId="0" fontId="6" fillId="4" borderId="1" xfId="0" applyFont="1" applyFill="1" applyBorder="1"/>
    <xf numFmtId="0" fontId="6" fillId="0" borderId="2" xfId="0" applyFont="1" applyBorder="1"/>
    <xf numFmtId="164" fontId="0" fillId="0" borderId="2" xfId="0" applyNumberFormat="1" applyBorder="1"/>
    <xf numFmtId="166" fontId="0" fillId="0" borderId="2" xfId="0" applyNumberFormat="1" applyBorder="1"/>
    <xf numFmtId="164" fontId="0" fillId="4" borderId="2" xfId="0" applyNumberFormat="1" applyFill="1" applyBorder="1"/>
    <xf numFmtId="0" fontId="0" fillId="0" borderId="2" xfId="0" applyBorder="1"/>
    <xf numFmtId="1" fontId="0" fillId="0" borderId="2" xfId="0" applyNumberFormat="1" applyBorder="1"/>
    <xf numFmtId="1" fontId="0" fillId="4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1" fontId="6" fillId="0" borderId="0" xfId="0" applyNumberFormat="1" applyFont="1"/>
    <xf numFmtId="165" fontId="6" fillId="0" borderId="0" xfId="0" applyNumberFormat="1" applyFont="1"/>
  </cellXfs>
  <cellStyles count="1">
    <cellStyle name="Normal" xfId="0" builtinId="0"/>
  </cellStyles>
  <dxfs count="4">
    <dxf>
      <font>
        <b/>
      </font>
      <fill>
        <patternFill patternType="solid">
          <bgColor rgb="FFBBF7D0"/>
        </patternFill>
      </fill>
    </dxf>
    <dxf>
      <font>
        <b/>
      </font>
      <fill>
        <patternFill patternType="solid">
          <bgColor rgb="FFFDE68A"/>
        </patternFill>
      </fill>
    </dxf>
    <dxf>
      <font>
        <b/>
      </font>
      <fill>
        <patternFill patternType="solid">
          <bgColor rgb="FFFECACA"/>
        </patternFill>
      </fill>
    </dxf>
    <dxf>
      <font>
        <b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6405"/>
  </sheetPr>
  <dimension ref="A1:A18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5" spans="1:1" x14ac:dyDescent="0.25">
      <c r="A5" s="3" t="s">
        <v>4</v>
      </c>
    </row>
    <row r="6" spans="1:1" x14ac:dyDescent="0.25">
      <c r="A6" s="3" t="s">
        <v>5</v>
      </c>
    </row>
    <row r="7" spans="1:1" x14ac:dyDescent="0.25">
      <c r="A7" s="3" t="s">
        <v>6</v>
      </c>
    </row>
    <row r="8" spans="1:1" x14ac:dyDescent="0.25">
      <c r="A8" s="3" t="s">
        <v>7</v>
      </c>
    </row>
    <row r="9" spans="1:1" x14ac:dyDescent="0.25">
      <c r="A9" s="3" t="s">
        <v>8</v>
      </c>
    </row>
    <row r="10" spans="1:1" x14ac:dyDescent="0.25">
      <c r="A10" s="3" t="s">
        <v>2</v>
      </c>
    </row>
    <row r="11" spans="1:1" x14ac:dyDescent="0.25">
      <c r="A11" s="4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2</v>
      </c>
    </row>
    <row r="16" spans="1:1" x14ac:dyDescent="0.25">
      <c r="A16" s="4" t="s">
        <v>13</v>
      </c>
    </row>
    <row r="17" spans="1:1" x14ac:dyDescent="0.25">
      <c r="A17" s="3" t="s">
        <v>14</v>
      </c>
    </row>
    <row r="18" spans="1:1" x14ac:dyDescent="0.25">
      <c r="A18" s="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DD4BF"/>
  </sheetPr>
  <dimension ref="A1:I1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9" width="17" customWidth="1"/>
  </cols>
  <sheetData>
    <row r="1" spans="1:1" x14ac:dyDescent="0.25">
      <c r="A1" s="5" t="s">
        <v>16</v>
      </c>
    </row>
    <row r="2" ht="32" customHeight="1" spans="1:9" x14ac:dyDescent="0.25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I2" s="6" t="s">
        <v>25</v>
      </c>
    </row>
    <row r="3" spans="1:9" x14ac:dyDescent="0.25">
      <c r="A3" t="s">
        <v>26</v>
      </c>
      <c r="B3" s="7">
        <v>18000</v>
      </c>
      <c r="C3">
        <v>42</v>
      </c>
      <c r="D3">
        <v>20</v>
      </c>
      <c r="E3">
        <v>6</v>
      </c>
      <c r="F3" s="7">
        <v>900</v>
      </c>
      <c r="G3" s="8">
        <f>IF(D3&gt;0,E3/D3,"")</f>
      </c>
      <c r="H3" s="9">
        <f>IF(E3&gt;0,B3/E3,"")</f>
      </c>
      <c r="I3" s="9">
        <f>IF(C3&gt;0,F3/C3,"")</f>
      </c>
    </row>
    <row r="4" spans="1:9" x14ac:dyDescent="0.25">
      <c r="A4" t="s">
        <v>27</v>
      </c>
      <c r="B4" s="7">
        <v>21000</v>
      </c>
      <c r="C4">
        <v>48</v>
      </c>
      <c r="D4">
        <v>22</v>
      </c>
      <c r="E4">
        <v>7</v>
      </c>
      <c r="F4" s="7">
        <v>900</v>
      </c>
      <c r="G4" s="8">
        <f>IF(D4&gt;0,E4/D4,"")</f>
      </c>
      <c r="H4" s="9">
        <f>IF(E4&gt;0,B4/E4,"")</f>
      </c>
      <c r="I4" s="9">
        <f>IF(C4&gt;0,F4/C4,"")</f>
      </c>
    </row>
    <row r="5" spans="1:9" x14ac:dyDescent="0.25">
      <c r="A5" t="s">
        <v>28</v>
      </c>
      <c r="B5" s="7">
        <v>19500</v>
      </c>
      <c r="C5">
        <v>45</v>
      </c>
      <c r="D5">
        <v>21</v>
      </c>
      <c r="E5">
        <v>6</v>
      </c>
      <c r="F5" s="7">
        <v>1100</v>
      </c>
      <c r="G5" s="8">
        <f>IF(D5&gt;0,E5/D5,"")</f>
      </c>
      <c r="H5" s="9">
        <f>IF(E5&gt;0,B5/E5,"")</f>
      </c>
      <c r="I5" s="9">
        <f>IF(C5&gt;0,F5/C5,"")</f>
      </c>
    </row>
    <row r="6" spans="1:9" x14ac:dyDescent="0.25">
      <c r="A6" t="s">
        <v>29</v>
      </c>
      <c r="B6" s="7">
        <v>24000</v>
      </c>
      <c r="C6">
        <v>55</v>
      </c>
      <c r="D6">
        <v>26</v>
      </c>
      <c r="E6">
        <v>8</v>
      </c>
      <c r="F6" s="7">
        <v>1200</v>
      </c>
      <c r="G6" s="8">
        <f>IF(D6&gt;0,E6/D6,"")</f>
      </c>
      <c r="H6" s="9">
        <f>IF(E6&gt;0,B6/E6,"")</f>
      </c>
      <c r="I6" s="9">
        <f>IF(C6&gt;0,F6/C6,"")</f>
      </c>
    </row>
    <row r="7" spans="1:9" x14ac:dyDescent="0.25">
      <c r="A7" t="s">
        <v>30</v>
      </c>
      <c r="B7" s="7">
        <v>22500</v>
      </c>
      <c r="C7">
        <v>51</v>
      </c>
      <c r="D7">
        <v>24</v>
      </c>
      <c r="E7">
        <v>7</v>
      </c>
      <c r="F7" s="7">
        <v>1200</v>
      </c>
      <c r="G7" s="8">
        <f>IF(D7&gt;0,E7/D7,"")</f>
      </c>
      <c r="H7" s="9">
        <f>IF(E7&gt;0,B7/E7,"")</f>
      </c>
      <c r="I7" s="9">
        <f>IF(C7&gt;0,F7/C7,"")</f>
      </c>
    </row>
    <row r="8" spans="1:9" x14ac:dyDescent="0.25">
      <c r="A8" t="s">
        <v>31</v>
      </c>
      <c r="B8" s="7">
        <v>26000</v>
      </c>
      <c r="C8">
        <v>60</v>
      </c>
      <c r="D8">
        <v>28</v>
      </c>
      <c r="E8">
        <v>9</v>
      </c>
      <c r="F8" s="7">
        <v>1300</v>
      </c>
      <c r="G8" s="8">
        <f>IF(D8&gt;0,E8/D8,"")</f>
      </c>
      <c r="H8" s="9">
        <f>IF(E8&gt;0,B8/E8,"")</f>
      </c>
      <c r="I8" s="9">
        <f>IF(C8&gt;0,F8/C8,"")</f>
      </c>
    </row>
    <row r="9" spans="1:9" x14ac:dyDescent="0.25">
      <c r="A9" t="s">
        <v>32</v>
      </c>
      <c r="B9" s="7"/>
      <c r="F9" s="7"/>
      <c r="G9" s="8">
        <f>IF(D9&gt;0,E9/D9,"")</f>
      </c>
      <c r="H9" s="9">
        <f>IF(E9&gt;0,B9/E9,"")</f>
      </c>
      <c r="I9" s="9">
        <f>IF(C9&gt;0,F9/C9,"")</f>
      </c>
    </row>
    <row r="10" spans="1:9" x14ac:dyDescent="0.25">
      <c r="A10" t="s">
        <v>33</v>
      </c>
      <c r="B10" s="7"/>
      <c r="F10" s="7"/>
      <c r="G10" s="8">
        <f>IF(D10&gt;0,E10/D10,"")</f>
      </c>
      <c r="H10" s="9">
        <f>IF(E10&gt;0,B10/E10,"")</f>
      </c>
      <c r="I10" s="9">
        <f>IF(C10&gt;0,F10/C10,"")</f>
      </c>
    </row>
    <row r="11" spans="1:9" x14ac:dyDescent="0.25">
      <c r="A11" t="s">
        <v>34</v>
      </c>
      <c r="B11" s="7"/>
      <c r="F11" s="7"/>
      <c r="G11" s="8">
        <f>IF(D11&gt;0,E11/D11,"")</f>
      </c>
      <c r="H11" s="9">
        <f>IF(E11&gt;0,B11/E11,"")</f>
      </c>
      <c r="I11" s="9">
        <f>IF(C11&gt;0,F11/C11,"")</f>
      </c>
    </row>
    <row r="12" spans="1:9" x14ac:dyDescent="0.25">
      <c r="A12" t="s">
        <v>35</v>
      </c>
      <c r="B12" s="7"/>
      <c r="F12" s="7"/>
      <c r="G12" s="8">
        <f>IF(D12&gt;0,E12/D12,"")</f>
      </c>
      <c r="H12" s="9">
        <f>IF(E12&gt;0,B12/E12,"")</f>
      </c>
      <c r="I12" s="9">
        <f>IF(C12&gt;0,F12/C12,"")</f>
      </c>
    </row>
    <row r="13" spans="1:9" x14ac:dyDescent="0.25">
      <c r="A13" t="s">
        <v>36</v>
      </c>
      <c r="B13" s="7"/>
      <c r="F13" s="7"/>
      <c r="G13" s="8">
        <f>IF(D13&gt;0,E13/D13,"")</f>
      </c>
      <c r="H13" s="9">
        <f>IF(E13&gt;0,B13/E13,"")</f>
      </c>
      <c r="I13" s="9">
        <f>IF(C13&gt;0,F13/C13,"")</f>
      </c>
    </row>
    <row r="14" spans="1:9" x14ac:dyDescent="0.25">
      <c r="A14" t="s">
        <v>37</v>
      </c>
      <c r="B14" s="7"/>
      <c r="F14" s="7"/>
      <c r="G14" s="8">
        <f>IF(D14&gt;0,E14/D14,"")</f>
      </c>
      <c r="H14" s="9">
        <f>IF(E14&gt;0,B14/E14,"")</f>
      </c>
      <c r="I14" s="9">
        <f>IF(C14&gt;0,F14/C14,"")</f>
      </c>
    </row>
    <row r="15" spans="1:6" x14ac:dyDescent="0.25">
      <c r="A15" s="10" t="s">
        <v>38</v>
      </c>
      <c r="B15" s="11">
        <f>SUM(B3:B14)</f>
      </c>
      <c r="C15" s="10">
        <f>SUM(C3:C14)</f>
      </c>
      <c r="D15" s="10">
        <f>SUM(D3:D14)</f>
      </c>
      <c r="E15" s="10">
        <f>SUM(E3:E14)</f>
      </c>
      <c r="F15" s="11">
        <f>SUM(F3:F14)</f>
      </c>
    </row>
    <row r="17" spans="1:1" x14ac:dyDescent="0.25">
      <c r="A17" s="1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6405"/>
  </sheetPr>
  <dimension ref="B2:G2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4" width="16" customWidth="1"/>
    <col min="5" max="5" width="14" customWidth="1"/>
    <col min="6" max="7" width="16" customWidth="1"/>
  </cols>
  <sheetData>
    <row r="2" spans="2:2" x14ac:dyDescent="0.25">
      <c r="B2" s="13" t="s">
        <v>40</v>
      </c>
    </row>
    <row r="4" spans="2:3" x14ac:dyDescent="0.25">
      <c r="B4" s="10" t="s">
        <v>41</v>
      </c>
      <c r="C4" s="14" t="s">
        <v>31</v>
      </c>
    </row>
    <row r="6" spans="2:7" x14ac:dyDescent="0.25"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</row>
    <row r="7" spans="2:7" x14ac:dyDescent="0.25">
      <c r="B7" s="15" t="s">
        <v>48</v>
      </c>
      <c r="C7" s="16">
        <f>IFERROR(IF(INDEX(Daten!$B$3:$B$14,MATCH($C$4,Daten!$A$3:$A$14,0))="","",INDEX(Daten!$B$3:$B$14,MATCH($C$4,Daten!$A$3:$A$14,0))),"")</f>
      </c>
      <c r="D7" s="16">
        <f>IFERROR(IF(MATCH($C$4,Daten!$A$3:$A$14,0)=1,"",IF(INDEX(Daten!$B$3:$B$14,MATCH($C$4,Daten!$A$3:$A$14,0)-1)="","",INDEX(Daten!$B$3:$B$14,MATCH($C$4,Daten!$A$3:$A$14,0)-1))),"")</f>
      </c>
      <c r="E7" s="17">
        <f>IFERROR(IF(OR(D7="",D7=0,C7=""),"",C7/D7-1),"")</f>
      </c>
      <c r="F7" s="18">
        <v>25000</v>
      </c>
      <c r="G7" s="19">
        <f>IF(OR(C7="",F7=""),"",IF(C7&gt;=F7,"erreicht",IF(C7&gt;=0.9*F7,"knapp","unter Ziel")))</f>
      </c>
    </row>
    <row r="8" spans="2:7" x14ac:dyDescent="0.25">
      <c r="B8" s="15" t="s">
        <v>19</v>
      </c>
      <c r="C8" s="20">
        <f>IFERROR(IF(INDEX(Daten!$C$3:$C$14,MATCH($C$4,Daten!$A$3:$A$14,0))="","",INDEX(Daten!$C$3:$C$14,MATCH($C$4,Daten!$A$3:$A$14,0))),"")</f>
      </c>
      <c r="D8" s="20">
        <f>IFERROR(IF(MATCH($C$4,Daten!$A$3:$A$14,0)=1,"",IF(INDEX(Daten!$C$3:$C$14,MATCH($C$4,Daten!$A$3:$A$14,0)-1)="","",INDEX(Daten!$C$3:$C$14,MATCH($C$4,Daten!$A$3:$A$14,0)-1))),"")</f>
      </c>
      <c r="E8" s="17">
        <f>IFERROR(IF(OR(D8="",D8=0,C8=""),"",C8/D8-1),"")</f>
      </c>
      <c r="F8" s="21">
        <v>55</v>
      </c>
      <c r="G8" s="19">
        <f>IF(OR(C8="",F8=""),"",IF(C8&gt;=F8,"erreicht",IF(C8&gt;=0.9*F8,"knapp","unter Ziel")))</f>
      </c>
    </row>
    <row r="9" spans="2:7" x14ac:dyDescent="0.25">
      <c r="B9" s="15" t="s">
        <v>20</v>
      </c>
      <c r="C9" s="20">
        <f>IFERROR(IF(INDEX(Daten!$D$3:$D$14,MATCH($C$4,Daten!$A$3:$A$14,0))="","",INDEX(Daten!$D$3:$D$14,MATCH($C$4,Daten!$A$3:$A$14,0))),"")</f>
      </c>
      <c r="D9" s="20">
        <f>IFERROR(IF(MATCH($C$4,Daten!$A$3:$A$14,0)=1,"",IF(INDEX(Daten!$D$3:$D$14,MATCH($C$4,Daten!$A$3:$A$14,0)-1)="","",INDEX(Daten!$D$3:$D$14,MATCH($C$4,Daten!$A$3:$A$14,0)-1))),"")</f>
      </c>
      <c r="E9" s="17">
        <f>IFERROR(IF(OR(D9="",D9=0,C9=""),"",C9/D9-1),"")</f>
      </c>
      <c r="F9" s="21">
        <v>25</v>
      </c>
      <c r="G9" s="19">
        <f>IF(OR(C9="",F9=""),"",IF(C9&gt;=F9,"erreicht",IF(C9&gt;=0.9*F9,"knapp","unter Ziel")))</f>
      </c>
    </row>
    <row r="10" spans="2:7" x14ac:dyDescent="0.25">
      <c r="B10" s="15" t="s">
        <v>21</v>
      </c>
      <c r="C10" s="20">
        <f>IFERROR(IF(INDEX(Daten!$E$3:$E$14,MATCH($C$4,Daten!$A$3:$A$14,0))="","",INDEX(Daten!$E$3:$E$14,MATCH($C$4,Daten!$A$3:$A$14,0))),"")</f>
      </c>
      <c r="D10" s="20">
        <f>IFERROR(IF(MATCH($C$4,Daten!$A$3:$A$14,0)=1,"",IF(INDEX(Daten!$E$3:$E$14,MATCH($C$4,Daten!$A$3:$A$14,0)-1)="","",INDEX(Daten!$E$3:$E$14,MATCH($C$4,Daten!$A$3:$A$14,0)-1))),"")</f>
      </c>
      <c r="E10" s="17">
        <f>IFERROR(IF(OR(D10="",D10=0,C10=""),"",C10/D10-1),"")</f>
      </c>
      <c r="F10" s="21">
        <v>8</v>
      </c>
      <c r="G10" s="19">
        <f>IF(OR(C10="",F10=""),"",IF(C10&gt;=F10,"erreicht",IF(C10&gt;=0.9*F10,"knapp","unter Ziel")))</f>
      </c>
    </row>
    <row r="11" spans="2:7" x14ac:dyDescent="0.25">
      <c r="B11" s="15" t="s">
        <v>23</v>
      </c>
      <c r="C11" s="22">
        <f>IFERROR(IF(INDEX(Daten!$G$3:$G$14,MATCH($C$4,Daten!$A$3:$A$14,0))="","",INDEX(Daten!$G$3:$G$14,MATCH($C$4,Daten!$A$3:$A$14,0))),"")</f>
      </c>
      <c r="D11" s="22">
        <f>IFERROR(IF(MATCH($C$4,Daten!$A$3:$A$14,0)=1,"",IF(INDEX(Daten!$G$3:$G$14,MATCH($C$4,Daten!$A$3:$A$14,0)-1)="","",INDEX(Daten!$G$3:$G$14,MATCH($C$4,Daten!$A$3:$A$14,0)-1))),"")</f>
      </c>
      <c r="E11" s="17">
        <f>IFERROR(IF(OR(D11="",D11=0,C11=""),"",C11/D11-1),"")</f>
      </c>
      <c r="F11" s="23">
        <v>0.3</v>
      </c>
      <c r="G11" s="19">
        <f>IF(OR(C11="",F11=""),"",IF(C11&gt;=F11,"erreicht",IF(C11&gt;=0.9*F11,"knapp","unter Ziel")))</f>
      </c>
    </row>
    <row r="12" spans="2:7" x14ac:dyDescent="0.25">
      <c r="B12" s="15" t="s">
        <v>49</v>
      </c>
      <c r="C12" s="16">
        <f>IFERROR(IF(INDEX(Daten!$H$3:$H$14,MATCH($C$4,Daten!$A$3:$A$14,0))="","",INDEX(Daten!$H$3:$H$14,MATCH($C$4,Daten!$A$3:$A$14,0))),"")</f>
      </c>
      <c r="D12" s="16">
        <f>IFERROR(IF(MATCH($C$4,Daten!$A$3:$A$14,0)=1,"",IF(INDEX(Daten!$H$3:$H$14,MATCH($C$4,Daten!$A$3:$A$14,0)-1)="","",INDEX(Daten!$H$3:$H$14,MATCH($C$4,Daten!$A$3:$A$14,0)-1))),"")</f>
      </c>
      <c r="E12" s="17">
        <f>IFERROR(IF(OR(D12="",D12=0,C12=""),"",C12/D12-1),"")</f>
      </c>
      <c r="F12" s="18">
        <v>3000</v>
      </c>
      <c r="G12" s="19">
        <f>IF(OR(C12="",F12=""),"",IF(C12&gt;=F12,"erreicht",IF(C12&gt;=0.9*F12,"knapp","unter Ziel")))</f>
      </c>
    </row>
    <row r="13" spans="2:7" x14ac:dyDescent="0.25">
      <c r="B13" s="15" t="s">
        <v>50</v>
      </c>
      <c r="C13" s="16">
        <f>IFERROR(IF(INDEX(Daten!$I$3:$I$14,MATCH($C$4,Daten!$A$3:$A$14,0))="","",INDEX(Daten!$I$3:$I$14,MATCH($C$4,Daten!$A$3:$A$14,0))),"")</f>
      </c>
      <c r="D13" s="16">
        <f>IFERROR(IF(MATCH($C$4,Daten!$A$3:$A$14,0)=1,"",IF(INDEX(Daten!$I$3:$I$14,MATCH($C$4,Daten!$A$3:$A$14,0)-1)="","",INDEX(Daten!$I$3:$I$14,MATCH($C$4,Daten!$A$3:$A$14,0)-1))),"")</f>
      </c>
      <c r="E13" s="17">
        <f>IFERROR(IF(OR(D13="",D13=0,C13=""),"",C13/D13-1),"")</f>
      </c>
      <c r="F13" s="18">
        <v>25</v>
      </c>
      <c r="G13" s="19">
        <f>IF(OR(C13="",F13=""),"",IF(C13&lt;=F13,"erreicht",IF(C13&lt;=1.1*F13,"knapp","über Ziel")))</f>
      </c>
    </row>
    <row r="15" spans="2:2" x14ac:dyDescent="0.25">
      <c r="B15" s="12" t="s">
        <v>51</v>
      </c>
    </row>
    <row r="17" spans="2:2" x14ac:dyDescent="0.25">
      <c r="B17" s="5" t="s">
        <v>52</v>
      </c>
    </row>
    <row r="18" spans="2:3" x14ac:dyDescent="0.25">
      <c r="B18" t="s">
        <v>53</v>
      </c>
      <c r="C18" s="11">
        <f>Daten!B15</f>
      </c>
    </row>
    <row r="19" spans="2:3" x14ac:dyDescent="0.25">
      <c r="B19" t="s">
        <v>54</v>
      </c>
      <c r="C19" s="24">
        <f>Daten!E15</f>
      </c>
    </row>
    <row r="20" spans="2:3" x14ac:dyDescent="0.25">
      <c r="B20" t="s">
        <v>55</v>
      </c>
      <c r="C20" s="25">
        <f>IF(Daten!D15&gt;0,Daten!E15/Daten!D15,"")</f>
      </c>
    </row>
  </sheetData>
  <conditionalFormatting sqref="G7:G13">
    <cfRule type="containsText" dxfId="0" priority="1">
      <formula>NOT(ISERROR(SEARCH("erreicht",G7)))</formula>
    </cfRule>
    <cfRule type="containsText" dxfId="1" priority="2">
      <formula>NOT(ISERROR(SEARCH("knapp",G7)))</formula>
    </cfRule>
    <cfRule type="containsText" dxfId="2" priority="3">
      <formula>NOT(ISERROR(SEARCH("unter Ziel",G7)))</formula>
    </cfRule>
    <cfRule type="containsText" dxfId="3" priority="4">
      <formula>NOT(ISERROR(SEARCH("über Ziel",G7)))</formula>
    </cfRule>
  </conditionalFormatting>
  <dataValidations count="1">
    <dataValidation type="list" sqref="C4">
      <formula1>=Daten!$A$3:$A$14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Daten</vt:lpstr>
      <vt:lpstr>Dashboard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TICUS AI-Architekt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2026-10-14T09:52:06Z</dcterms:modified>
</cp:coreProperties>
</file>